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5  корп.1" sheetId="1" r:id="rId1"/>
  </sheets>
  <externalReferences>
    <externalReference r:id="rId2"/>
  </externalReferences>
  <definedNames>
    <definedName name="АДРЕС" localSheetId="0">'ул Степана Разина д. 95  корп.1'!$B$3</definedName>
    <definedName name="АДРЕС">#REF!</definedName>
    <definedName name="АДРЕС2">#REF!</definedName>
    <definedName name="ВХДОЛГ" localSheetId="0">'ул Степана Разина д. 95  корп.1'!$G$9</definedName>
    <definedName name="ВХДОЛГ">#REF!</definedName>
    <definedName name="ВХСАЛЬДО" localSheetId="0">'ул Степана Разина д. 95  корп.1'!$D$9</definedName>
    <definedName name="ВХСАЛЬДО">#REF!</definedName>
    <definedName name="ВХСАЛЬДО3МЕС">#REF!</definedName>
    <definedName name="ДОГОВОР" localSheetId="0">'ул Степана Разина д. 95  корп.1'!$B$4</definedName>
    <definedName name="ДОГОВОР">#REF!</definedName>
    <definedName name="ДОЛГ" localSheetId="0">'ул Степана Разина д. 95  корп.1'!$A$9</definedName>
    <definedName name="ДОЛГ">#REF!</definedName>
    <definedName name="ЗАТРАЧЕНОК" localSheetId="0">'ул Степана Разина д. 95  корп.1'!$D$41</definedName>
    <definedName name="ЗАТРАЧЕНОК">#REF!</definedName>
    <definedName name="ЗАТРАЧЕНОТ" localSheetId="0">'ул Степана Разина д. 95  корп.1'!$D$40</definedName>
    <definedName name="ЗАТРАЧЕНОТ">#REF!</definedName>
    <definedName name="ЗАТРЕМ" localSheetId="0">'ул Степана Разина д. 95  корп.1'!$D$56</definedName>
    <definedName name="ЗАТРЕМ">#REF!</definedName>
    <definedName name="ИСХДОЛГ" localSheetId="0">'ул Степана Разина д. 95  корп.1'!$G$46</definedName>
    <definedName name="ИСХДОЛГ">#REF!</definedName>
    <definedName name="ИСХСАЛЬДО" localSheetId="0">'ул Степана Разина д. 95  корп.1'!$D$46</definedName>
    <definedName name="ИСХСАЛЬДО">#REF!</definedName>
    <definedName name="ИСХСАЛЬДО3МЕС">#REF!</definedName>
    <definedName name="КАП" localSheetId="0">'ул Степана Разина д. 95  корп.1'!$C$41</definedName>
    <definedName name="КАП">#REF!</definedName>
    <definedName name="КАПРЕМ">#REF!</definedName>
    <definedName name="КПЕРЕЧИСК" localSheetId="0">'ул Степана Разина д. 95  корп.1'!$G$41</definedName>
    <definedName name="КПЕРЕЧИСК">#REF!</definedName>
    <definedName name="КПЕРЕЧИСТ" localSheetId="0">'ул Степана Разина д. 95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95  корп.1'!$D$54</definedName>
    <definedName name="НАЧРЕМ">#REF!</definedName>
    <definedName name="НЕЖНАЧРЕМ" localSheetId="0">'ул Степана Разина д. 95  корп.1'!$D$55</definedName>
    <definedName name="НЕЖНАЧРЕМ">#REF!</definedName>
    <definedName name="ОПАЛЧЕНОТ" localSheetId="0">'ул Степана Разина д. 95  корп.1'!$E$40</definedName>
    <definedName name="ОПАЛЧЕНОТ">#REF!</definedName>
    <definedName name="ОПЛАЧЕНОК" localSheetId="0">'ул Степана Разина д. 95  корп.1'!$E$41</definedName>
    <definedName name="ОПЛАЧЕНОК">#REF!</definedName>
    <definedName name="ОСВОЕНО">#REF!</definedName>
    <definedName name="ОСТ" localSheetId="0">'ул Степана Разина д. 95  корп.1'!$A$46</definedName>
    <definedName name="ОСТ">#REF!</definedName>
    <definedName name="ПЛОЩАДЬ" localSheetId="0">'ул Степана Разина д. 95  корп.1'!$B$5</definedName>
    <definedName name="ПЛОЩАДЬ">#REF!</definedName>
    <definedName name="ПЛОЩАДЬДОМА">#REF!</definedName>
    <definedName name="РАЗМЕРПЛАТЫ" localSheetId="0">'ул Степана Разина д. 95  корп.1'!$C$11</definedName>
    <definedName name="РАЗМЕРПЛАТЫ">#REF!</definedName>
    <definedName name="СНРЕМ" localSheetId="0">'ул Степана Разина д. 95  корп.1'!#REF!</definedName>
    <definedName name="СНРЕМ">#REF!</definedName>
    <definedName name="ТАРОТОП" localSheetId="0">'ул Степана Разина д. 95  корп.1'!$C$16</definedName>
    <definedName name="ТАРОТОП">#REF!</definedName>
    <definedName name="ТАРХВС" localSheetId="0">'ул Степана Разина д. 95  корп.1'!$C$17</definedName>
    <definedName name="ТАРХВС">#REF!</definedName>
    <definedName name="ТБО" localSheetId="0">'ул Степана Разина д. 95  корп.1'!$C$13</definedName>
    <definedName name="ТБО">#REF!</definedName>
    <definedName name="ТБОНАЧ" localSheetId="0">'ул Степана Разина д. 95  корп.1'!$D$13</definedName>
    <definedName name="ТБОНАЧ">#REF!</definedName>
    <definedName name="ТБОНЕД" localSheetId="0">'ул Степана Разина д. 95  корп.1'!$F$13</definedName>
    <definedName name="ТБОНЕД">#REF!</definedName>
    <definedName name="ТБООПЛ" localSheetId="0">'ул Степана Разина д. 95  корп.1'!$E$13</definedName>
    <definedName name="ТБООПЛ">#REF!</definedName>
    <definedName name="ТБОПОСТ" localSheetId="0">'ул Степана Разина д. 95  корп.1'!$G$13</definedName>
    <definedName name="ТБОПОСТ">#REF!</definedName>
    <definedName name="ТЕК" localSheetId="0">'ул Степана Разина д. 95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<sst xmlns="http://schemas.openxmlformats.org/spreadsheetml/2006/main" count="70" uniqueCount="67">
  <si>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</si>
  <si>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</si>
  <si>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95  корп.1</t>
  </si>
  <si>
    <t>Договор управления №:</t>
  </si>
  <si>
    <t xml:space="preserve">№ 102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</si>
  <si>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</si>
  <si>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</si>
  <si>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</si>
  <si>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</si>
  <si>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</si>
  <si>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</si>
  <si>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</si>
  <si>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</si>
  <si>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</si>
  <si>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</si>
  <si>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</si>
  <si>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</si>
  <si>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</si>
  <si>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</si>
  <si>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</si>
  <si>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</si>
  <si>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</si>
  <si>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</si>
  <si>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</si>
  <si>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</si>
  <si>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</si>
  <si>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</si>
  <si>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</si>
  <si>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</si>
  <si>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</si>
  <si>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</si>
  <si>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</si>
  <si>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</si>
  <si>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</si>
  <si>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</si>
  <si>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</si>
  <si>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</si>
  <si>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</si>
  <si>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</si>
  <si>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</si>
  <si>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фановых труб</t>
  </si>
  <si>
    <t>Ремонт кровли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</si>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</sst>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CS712"/>
  <sheetViews>
    <sheetView tabSelected="1" topLeftCell="A44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2782.8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319604.68999999959</v>
      </c>
      <c r="E9" s="10" t="s">
        <v>8</v>
      </c>
      <c r="F9" s="11"/>
      <c r="G9" s="9">
        <v>22269.519999999997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309443.53000000102</v>
      </c>
      <c r="E13" s="24">
        <v>304651.85000000102</v>
      </c>
      <c r="F13" s="25">
        <f>ТБОНАЧ-ТБООПЛ</f>
        <v>4791.679999999993</v>
      </c>
      <c r="G13" s="26">
        <f>ТБООПЛ</f>
        <v>304651.85000000102</v>
      </c>
    </row>
    <row r="14" spans="1:7" ht="13.5" thickBot="1" x14ac:dyDescent="0.25">
      <c r="A14" s="27"/>
      <c r="B14" s="28" t="s">
        <v>17</v>
      </c>
      <c r="C14" s="29"/>
      <c r="D14" s="30">
        <f>D13</f>
        <v>309443.53000000102</v>
      </c>
      <c r="E14" s="30">
        <f>E13</f>
        <v>304651.85000000102</v>
      </c>
      <c r="F14" s="30">
        <f>F13</f>
        <v>4791.679999999993</v>
      </c>
      <c r="G14" s="30">
        <f>SUM(ТБОПОСТ)</f>
        <v>304651.85000000102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915796.41999999981</v>
      </c>
      <c r="E16" s="24">
        <v>911799.23999999976</v>
      </c>
      <c r="F16" s="25">
        <f t="shared" ref="F16:F25" si="0">D16-E16</f>
        <v>3997.1800000000512</v>
      </c>
      <c r="G16" s="26">
        <f t="shared" ref="G16:G25" si="1">E16</f>
        <v>911799.23999999976</v>
      </c>
    </row>
    <row r="17" spans="1:7" x14ac:dyDescent="0.2">
      <c r="A17" s="34"/>
      <c r="B17" s="35" t="s">
        <v>20</v>
      </c>
      <c r="C17" s="23">
        <v>25.95</v>
      </c>
      <c r="D17" s="24">
        <v>99186.379999999961</v>
      </c>
      <c r="E17" s="24">
        <v>97949.630000000034</v>
      </c>
      <c r="F17" s="25">
        <f t="shared" si="0"/>
        <v>1236.7499999999272</v>
      </c>
      <c r="G17" s="26">
        <f t="shared" si="1"/>
        <v>97949.630000000034</v>
      </c>
    </row>
    <row r="18" spans="1:7" x14ac:dyDescent="0.2">
      <c r="A18" s="34"/>
      <c r="B18" s="35" t="s">
        <v>21</v>
      </c>
      <c r="C18" s="23">
        <v>17.79</v>
      </c>
      <c r="D18" s="24">
        <v>68104.950000000012</v>
      </c>
      <c r="E18" s="24">
        <v>67048.009999999995</v>
      </c>
      <c r="F18" s="25">
        <f t="shared" si="0"/>
        <v>1056.9400000000169</v>
      </c>
      <c r="G18" s="26">
        <f t="shared" si="1"/>
        <v>67048.009999999995</v>
      </c>
    </row>
    <row r="19" spans="1:7" x14ac:dyDescent="0.2">
      <c r="A19" s="34"/>
      <c r="B19" s="35" t="s">
        <v>22</v>
      </c>
      <c r="C19" s="23">
        <v>1806.77</v>
      </c>
      <c r="D19" s="24">
        <v>419114.60000000021</v>
      </c>
      <c r="E19" s="24">
        <v>402653.58000000025</v>
      </c>
      <c r="F19" s="25">
        <f t="shared" si="0"/>
        <v>16461.01999999996</v>
      </c>
      <c r="G19" s="26">
        <f t="shared" si="1"/>
        <v>402653.58000000025</v>
      </c>
    </row>
    <row r="20" spans="1:7" x14ac:dyDescent="0.2">
      <c r="A20" s="34"/>
      <c r="B20" s="35" t="s">
        <v>23</v>
      </c>
      <c r="C20" s="23">
        <v>17.79</v>
      </c>
      <c r="D20" s="24">
        <v>49386.770000000011</v>
      </c>
      <c r="E20" s="24">
        <v>47384.23000000001</v>
      </c>
      <c r="F20" s="25">
        <f t="shared" si="0"/>
        <v>2002.5400000000009</v>
      </c>
      <c r="G20" s="26">
        <f t="shared" si="1"/>
        <v>47384.23000000001</v>
      </c>
    </row>
    <row r="21" spans="1:7" x14ac:dyDescent="0.2">
      <c r="A21" s="34"/>
      <c r="B21" s="35" t="s">
        <v>24</v>
      </c>
      <c r="C21" s="23">
        <v>4.2300000000000004</v>
      </c>
      <c r="D21" s="24">
        <v>157833.62999999998</v>
      </c>
      <c r="E21" s="24">
        <v>194597.23999999985</v>
      </c>
      <c r="F21" s="25">
        <f t="shared" si="0"/>
        <v>-36763.60999999987</v>
      </c>
      <c r="G21" s="26">
        <f t="shared" si="1"/>
        <v>194597.23999999985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1709422.75</v>
      </c>
      <c r="E26" s="30">
        <f>SUM(E16:E25)</f>
        <v>1721431.9299999997</v>
      </c>
      <c r="F26" s="30">
        <f>SUM(F16:F25)</f>
        <v>-12009.179999999913</v>
      </c>
      <c r="G26" s="30">
        <f>SUM(G16:G25)</f>
        <v>1721431.9299999997</v>
      </c>
    </row>
    <row r="27" spans="1:7" x14ac:dyDescent="0.2">
      <c r="A27" s="31" t="s">
        <v>25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26</v>
      </c>
      <c r="C28" s="23">
        <v>4.5999999999999996</v>
      </c>
      <c r="D28" s="24">
        <v>113042.84</v>
      </c>
      <c r="E28" s="24">
        <v>107097.92999999995</v>
      </c>
      <c r="F28" s="25">
        <f>D28-E28</f>
        <v>5944.9100000000471</v>
      </c>
      <c r="G28" s="26">
        <f t="shared" ref="G28:G37" si="2">E28</f>
        <v>107097.92999999995</v>
      </c>
    </row>
    <row r="29" spans="1:7" x14ac:dyDescent="0.2">
      <c r="A29" s="34"/>
      <c r="B29" s="35" t="s">
        <v>27</v>
      </c>
      <c r="C29" s="23">
        <v>0</v>
      </c>
      <c r="D29" s="24">
        <v>28040</v>
      </c>
      <c r="E29" s="24">
        <v>27834.98</v>
      </c>
      <c r="F29" s="25">
        <f>D29-E29</f>
        <v>205.02000000000044</v>
      </c>
      <c r="G29" s="26">
        <f t="shared" si="2"/>
        <v>27834.98</v>
      </c>
    </row>
    <row r="30" spans="1:7" x14ac:dyDescent="0.2">
      <c r="A30" s="34"/>
      <c r="B30" s="35" t="s">
        <v>28</v>
      </c>
      <c r="C30" s="23">
        <v>7.14</v>
      </c>
      <c r="D30" s="24">
        <v>19920.480000000007</v>
      </c>
      <c r="E30" s="24">
        <v>22435.200000000001</v>
      </c>
      <c r="F30" s="25">
        <f t="shared" ref="F30:F37" si="3">D30-E30</f>
        <v>-2514.7199999999939</v>
      </c>
      <c r="G30" s="26">
        <f t="shared" si="2"/>
        <v>22435.200000000001</v>
      </c>
    </row>
    <row r="31" spans="1:7" x14ac:dyDescent="0.2">
      <c r="A31" s="34"/>
      <c r="B31" s="35" t="s">
        <v>29</v>
      </c>
      <c r="C31" s="23">
        <v>70</v>
      </c>
      <c r="D31" s="24">
        <v>8400</v>
      </c>
      <c r="E31" s="24">
        <v>8775.7300000000014</v>
      </c>
      <c r="F31" s="25">
        <f t="shared" si="3"/>
        <v>-375.73000000000138</v>
      </c>
      <c r="G31" s="26">
        <f t="shared" si="2"/>
        <v>8775.7300000000014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169403.32</v>
      </c>
      <c r="E38" s="30">
        <f>SUM(E28:E37)</f>
        <v>166143.83999999997</v>
      </c>
      <c r="F38" s="30">
        <f>SUM(F28:F37)</f>
        <v>3259.4800000000523</v>
      </c>
      <c r="G38" s="30">
        <f>SUM(G28:G37)</f>
        <v>166143.83999999997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60783.040000000052</v>
      </c>
      <c r="E40" s="24">
        <v>61287.280000000057</v>
      </c>
      <c r="F40" s="25">
        <f>ЗАТРАЧЕНОТ-ОПАЛЧЕНОТ</f>
        <v>-504.24000000000524</v>
      </c>
      <c r="G40" s="45">
        <v>39159.670000000006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60783.040000000052</v>
      </c>
      <c r="E42" s="30">
        <f>E41+E40</f>
        <v>61287.280000000057</v>
      </c>
      <c r="F42" s="30">
        <f>F41+F40</f>
        <v>-504.24000000000524</v>
      </c>
      <c r="G42" s="30">
        <f>КПЕРЕЧИСТ+КПЕРЕЧИСК</f>
        <v>39159.670000000006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2249052.6400000011</v>
      </c>
      <c r="E44" s="30">
        <f>E42+E38+E26+E14</f>
        <v>2253514.9000000008</v>
      </c>
      <c r="F44" s="30">
        <f>F42+F38+F26+F14</f>
        <v>-4462.2599999998729</v>
      </c>
      <c r="G44" s="30">
        <f>G42+G38+G26+G14</f>
        <v>2231387.290000001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315142.43000000046</v>
      </c>
      <c r="E46" s="10" t="s">
        <v>8</v>
      </c>
      <c r="F46" s="11"/>
      <c r="G46" s="9">
        <v>35178.67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61287.279999999977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39159.670000000006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5171.84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28246.100000000002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5741.7300000000005</v>
      </c>
      <c r="G59" s="61"/>
    </row>
    <row r="60" spans="1:7" s="62" customFormat="1" x14ac:dyDescent="0.2"/>
    <row r="61" spans="1:7" s="62" customFormat="1" x14ac:dyDescent="0.2">
      <c r="A61" s="63" t="s">
        <v>43</v>
      </c>
    </row>
    <row r="62" spans="1:7" s="62" customFormat="1" x14ac:dyDescent="0.2"/>
    <row r="63" spans="1:7" s="62" customFormat="1" x14ac:dyDescent="0.2">
      <c r="A63" s="64" t="s">
        <v>44</v>
      </c>
      <c r="B63" s="64"/>
      <c r="D63" s="65">
        <v>2461.5200000000186</v>
      </c>
      <c r="E63" s="66"/>
    </row>
    <row r="64" spans="1:7" s="62" customFormat="1" x14ac:dyDescent="0.2">
      <c r="A64" s="64" t="s">
        <v>45</v>
      </c>
      <c r="B64" s="64"/>
      <c r="D64" s="67">
        <v>0</v>
      </c>
      <c r="E64" s="68"/>
    </row>
    <row r="65" spans="1:97" s="62" customFormat="1" x14ac:dyDescent="0.2">
      <c r="A65" s="64" t="s">
        <v>46</v>
      </c>
      <c r="B65" s="64"/>
      <c r="D65" s="67">
        <v>1200</v>
      </c>
      <c r="E65" s="68"/>
    </row>
    <row r="66" spans="1:97" s="62" customFormat="1" x14ac:dyDescent="0.2">
      <c r="A66" s="64" t="s">
        <v>47</v>
      </c>
      <c r="B66" s="64"/>
      <c r="D66" s="67">
        <v>225435.56</v>
      </c>
      <c r="E66" s="68"/>
    </row>
    <row r="67" spans="1:97" s="62" customFormat="1" x14ac:dyDescent="0.2">
      <c r="A67" s="64" t="s">
        <v>48</v>
      </c>
      <c r="B67" s="64"/>
      <c r="D67" s="69">
        <v>0</v>
      </c>
      <c r="E67" s="70"/>
    </row>
    <row r="68" spans="1:97" s="62" customFormat="1" x14ac:dyDescent="0.2">
      <c r="A68" s="71" t="s">
        <v>49</v>
      </c>
      <c r="B68" s="71"/>
      <c r="C68" s="71"/>
      <c r="D68" s="71"/>
      <c r="E68" s="71"/>
      <c r="F68" s="71" t="s">
        <v>50</v>
      </c>
      <c r="G68" s="71"/>
    </row>
    <row r="69" spans="1:97" s="62" customFormat="1" x14ac:dyDescent="0.2">
      <c r="A69" s="72" t="s">
        <v>51</v>
      </c>
      <c r="B69" s="72"/>
      <c r="D69" s="73">
        <v>3661.5200000000186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63</v>
      </c>
      <c r="B90" s="77"/>
      <c r="C90" s="77"/>
      <c r="D90" s="77"/>
      <c r="E90" s="77"/>
      <c r="F90" s="78" t="s">
        <v>64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65</v>
      </c>
      <c r="B93" s="77"/>
      <c r="C93" s="77"/>
      <c r="D93" s="77"/>
      <c r="E93" s="77"/>
      <c r="F93" s="78" t="s">
        <v>66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95  корп.1</vt:lpstr>
      <vt:lpstr>'ул Степана Разина д. 95  корп.1'!АДРЕС</vt:lpstr>
      <vt:lpstr>'ул Степана Разина д. 95  корп.1'!ВХДОЛГ</vt:lpstr>
      <vt:lpstr>'ул Степана Разина д. 95  корп.1'!ВХСАЛЬДО</vt:lpstr>
      <vt:lpstr>'ул Степана Разина д. 95  корп.1'!ДОГОВОР</vt:lpstr>
      <vt:lpstr>'ул Степана Разина д. 95  корп.1'!ДОЛГ</vt:lpstr>
      <vt:lpstr>'ул Степана Разина д. 95  корп.1'!ЗАТРАЧЕНОК</vt:lpstr>
      <vt:lpstr>'ул Степана Разина д. 95  корп.1'!ЗАТРАЧЕНОТ</vt:lpstr>
      <vt:lpstr>'ул Степана Разина д. 95  корп.1'!ЗАТРЕМ</vt:lpstr>
      <vt:lpstr>'ул Степана Разина д. 95  корп.1'!ИСХДОЛГ</vt:lpstr>
      <vt:lpstr>'ул Степана Разина д. 95  корп.1'!ИСХСАЛЬДО</vt:lpstr>
      <vt:lpstr>'ул Степана Разина д. 95  корп.1'!КАП</vt:lpstr>
      <vt:lpstr>'ул Степана Разина д. 95  корп.1'!КПЕРЕЧИСК</vt:lpstr>
      <vt:lpstr>'ул Степана Разина д. 95  корп.1'!КПЕРЕЧИСТ</vt:lpstr>
      <vt:lpstr>'ул Степана Разина д. 95  корп.1'!НАЧРЕМ</vt:lpstr>
      <vt:lpstr>'ул Степана Разина д. 95  корп.1'!НЕЖНАЧРЕМ</vt:lpstr>
      <vt:lpstr>'ул Степана Разина д. 95  корп.1'!ОПАЛЧЕНОТ</vt:lpstr>
      <vt:lpstr>'ул Степана Разина д. 95  корп.1'!ОПЛАЧЕНОК</vt:lpstr>
      <vt:lpstr>'ул Степана Разина д. 95  корп.1'!ОСТ</vt:lpstr>
      <vt:lpstr>'ул Степана Разина д. 95  корп.1'!ПЛОЩАДЬ</vt:lpstr>
      <vt:lpstr>'ул Степана Разина д. 95  корп.1'!РАЗМЕРПЛАТЫ</vt:lpstr>
      <vt:lpstr>'ул Степана Разина д. 95  корп.1'!ТАРОТОП</vt:lpstr>
      <vt:lpstr>'ул Степана Разина д. 95  корп.1'!ТАРХВС</vt:lpstr>
      <vt:lpstr>'ул Степана Разина д. 95  корп.1'!ТБО</vt:lpstr>
      <vt:lpstr>'ул Степана Разина д. 95  корп.1'!ТБОНАЧ</vt:lpstr>
      <vt:lpstr>'ул Степана Разина д. 95  корп.1'!ТБОНЕД</vt:lpstr>
      <vt:lpstr>'ул Степана Разина д. 95  корп.1'!ТБООПЛ</vt:lpstr>
      <vt:lpstr>'ул Степана Разина д. 95  корп.1'!ТБОПОСТ</vt:lpstr>
      <vt:lpstr>'ул Степана Разина д. 95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2018-03-30T13:21:47Z</dcterms:created>
  <dcterms:modified xsi:type="dcterms:W3CDTF">2018-03-30T13:21:48Z</dcterms:modified>
</cp:coreProperties>
</file>